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vij-Piran\Desktop\"/>
    </mc:Choice>
  </mc:AlternateContent>
  <xr:revisionPtr revIDLastSave="0" documentId="8_{0CD0B761-361D-4F96-9377-1876007F21FF}" xr6:coauthVersionLast="43" xr6:coauthVersionMax="43" xr10:uidLastSave="{00000000-0000-0000-0000-000000000000}"/>
  <bookViews>
    <workbookView xWindow="-120" yWindow="-120" windowWidth="19440" windowHeight="15000" activeTab="1" xr2:uid="{89876D56-4E6E-4169-9B43-354AA11373D8}"/>
  </bookViews>
  <sheets>
    <sheet name="درجه مکانیزاسیون محصولات زراعی" sheetId="1" r:id="rId1"/>
    <sheet name="درجه مکانیزاسون محصولات باغی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5" i="2" l="1"/>
  <c r="T15" i="2"/>
  <c r="S15" i="2"/>
  <c r="Q15" i="2"/>
  <c r="P15" i="2"/>
  <c r="O15" i="2"/>
  <c r="N15" i="2"/>
  <c r="M15" i="2"/>
  <c r="L15" i="2"/>
  <c r="L16" i="2" s="1"/>
  <c r="K15" i="2"/>
  <c r="K16" i="2" s="1"/>
  <c r="I15" i="2"/>
  <c r="H15" i="2"/>
  <c r="G15" i="2"/>
  <c r="F15" i="2"/>
  <c r="E15" i="2"/>
  <c r="D15" i="2"/>
  <c r="C15" i="2"/>
  <c r="J14" i="2"/>
  <c r="J13" i="2"/>
  <c r="J12" i="2"/>
  <c r="J11" i="2"/>
  <c r="J10" i="2"/>
  <c r="J9" i="2"/>
  <c r="J8" i="2"/>
  <c r="J7" i="2"/>
  <c r="J6" i="2"/>
  <c r="J15" i="2" s="1"/>
  <c r="R16" i="2" s="1"/>
  <c r="S8" i="1"/>
  <c r="T8" i="1" s="1"/>
  <c r="S7" i="1"/>
  <c r="T7" i="1" s="1"/>
  <c r="S6" i="1"/>
  <c r="S5" i="1"/>
  <c r="T5" i="1" s="1"/>
  <c r="S4" i="1"/>
  <c r="S9" i="1" s="1"/>
  <c r="S10" i="1" s="1"/>
  <c r="S11" i="1" s="1"/>
  <c r="S3" i="1"/>
  <c r="N17" i="2" l="1"/>
  <c r="N16" i="2"/>
  <c r="O16" i="2"/>
  <c r="P16" i="2"/>
  <c r="Q16" i="2"/>
  <c r="S16" i="2"/>
  <c r="T16" i="2"/>
  <c r="U16" i="2"/>
  <c r="M16" i="2"/>
  <c r="T4" i="1"/>
</calcChain>
</file>

<file path=xl/sharedStrings.xml><?xml version="1.0" encoding="utf-8"?>
<sst xmlns="http://schemas.openxmlformats.org/spreadsheetml/2006/main" count="78" uniqueCount="71">
  <si>
    <t>درجه مكانيزاسيون محصولات اساسي زراعي شهرستان شاهين شهر وميمه(سال زراعي 91-90)</t>
  </si>
  <si>
    <t>نوع عمليات</t>
  </si>
  <si>
    <t>نوع محصول</t>
  </si>
  <si>
    <t>كندم آبي</t>
  </si>
  <si>
    <t>گندم ديم</t>
  </si>
  <si>
    <t>جو آبي</t>
  </si>
  <si>
    <t>جوديم</t>
  </si>
  <si>
    <t>پنبه</t>
  </si>
  <si>
    <t>ذرت علوفه اي</t>
  </si>
  <si>
    <t>دانه  اي روغني</t>
  </si>
  <si>
    <t>يونجه</t>
  </si>
  <si>
    <t>ذرت دانهاي</t>
  </si>
  <si>
    <t>جغندر قند</t>
  </si>
  <si>
    <t>سيب زميني</t>
  </si>
  <si>
    <t>برنج</t>
  </si>
  <si>
    <t>پياز</t>
  </si>
  <si>
    <t xml:space="preserve">حبوبات آبي </t>
  </si>
  <si>
    <t>حبوبات ديم</t>
  </si>
  <si>
    <t>كلزا</t>
  </si>
  <si>
    <t>جمع</t>
  </si>
  <si>
    <t>درجه عمليات</t>
  </si>
  <si>
    <t>سطح زير كشت(هكتار)</t>
  </si>
  <si>
    <t>خاكورزي</t>
  </si>
  <si>
    <t>ثانويه وتهيه بستر</t>
  </si>
  <si>
    <t>كاشت</t>
  </si>
  <si>
    <t>با انواع دستگاه  هاي كاشت</t>
  </si>
  <si>
    <t>با انواع بذر پاش (كود پاش سانتريفوژ)</t>
  </si>
  <si>
    <t>داشت</t>
  </si>
  <si>
    <t>وجين ، سله شكني، خاكدهي پاي بوته</t>
  </si>
  <si>
    <t>برداشت</t>
  </si>
  <si>
    <t>با انواع ماشين  هاي برداشت</t>
  </si>
  <si>
    <t>جمع كل</t>
  </si>
  <si>
    <t>در عمليات خاكورزي ، خاكورزي اوليه 100درصد در نظر گرفته مي شودو درستون درجه عمليات محاسبه مي گردد</t>
  </si>
  <si>
    <t>ميانگين عمليات</t>
  </si>
  <si>
    <t>در عمليات داشت  عهمليات سمپاشي 100در صد در نظر گرفته مي شود ودر ستون درجه عمليات محاسبه مي گردد</t>
  </si>
  <si>
    <t>درجه مكانيزاسيون كل</t>
  </si>
  <si>
    <r>
      <t xml:space="preserve">وضعيت درجه مكانيز اسيون موجود محصولات عمده باغي شهرستان شاهين شهر وميمه در سال </t>
    </r>
    <r>
      <rPr>
        <u/>
        <sz val="10"/>
        <rFont val="B Titr"/>
        <charset val="178"/>
      </rPr>
      <t>91-90</t>
    </r>
    <r>
      <rPr>
        <sz val="10"/>
        <rFont val="B Titr"/>
        <charset val="178"/>
      </rPr>
      <t xml:space="preserve">   </t>
    </r>
  </si>
  <si>
    <t>رديف</t>
  </si>
  <si>
    <t>نام محصول</t>
  </si>
  <si>
    <t>سطح زير كشت بارور (هكتار)</t>
  </si>
  <si>
    <t>متوسط عملكرد(كيلوگرم درهكتار)</t>
  </si>
  <si>
    <t xml:space="preserve">سطح زير كشت باغات  </t>
  </si>
  <si>
    <t>تهيه بستر</t>
  </si>
  <si>
    <t>داشت ساليانه</t>
  </si>
  <si>
    <t>باغات درجه 1</t>
  </si>
  <si>
    <t>باغات درجه دو</t>
  </si>
  <si>
    <t>باغات درجه سه</t>
  </si>
  <si>
    <t>احداث</t>
  </si>
  <si>
    <t>بارور</t>
  </si>
  <si>
    <t xml:space="preserve">خاكورزي </t>
  </si>
  <si>
    <t>سمپاشي</t>
  </si>
  <si>
    <t>كود دهي</t>
  </si>
  <si>
    <t>هرس ماشيني</t>
  </si>
  <si>
    <t>سرشاخه خرد كن</t>
  </si>
  <si>
    <t>آبياري تحت فشار</t>
  </si>
  <si>
    <t>با ماشين</t>
  </si>
  <si>
    <t>آفات وامراض</t>
  </si>
  <si>
    <t xml:space="preserve"> علفهاي هرز</t>
  </si>
  <si>
    <t>شيميايي</t>
  </si>
  <si>
    <t>دامي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</si>
  <si>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</si>
  <si>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</si>
  <si>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</si>
  <si>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</si>
  <si>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</si>
  <si>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</si>
  <si>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</si>
  <si>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</si>
  <si>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نخيلات</t>
  </si>
  <si>
    <t xml:space="preserve">درجه هرعمليات </t>
  </si>
  <si>
    <t>درجه كل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</si>
</sst>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78"/>
      <scheme val="minor"/>
    </font>
    <font>
      <sz val="11"/>
      <name val="B Titr"/>
      <charset val="178"/>
    </font>
    <font>
      <b/>
      <sz val="8"/>
      <name val="B Titr"/>
      <charset val="178"/>
    </font>
    <font>
      <sz val="8"/>
      <name val="B Titr"/>
      <charset val="178"/>
    </font>
    <font>
      <sz val="8"/>
      <name val="Arial"/>
      <family val="2"/>
    </font>
    <font>
      <sz val="10"/>
      <name val="B Titr"/>
      <charset val="178"/>
    </font>
    <font>
      <u/>
      <sz val="10"/>
      <name val="B Titr"/>
      <charset val="178"/>
    </font>
    <font>
      <sz val="7"/>
      <name val="B Titr"/>
      <charset val="178"/>
    </font>
    <font>
      <sz val="7"/>
      <name val="Arial"/>
      <family val="2"/>
    </font>
    <font>
      <sz val="9"/>
      <name val="B Titr"/>
      <charset val="178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 readingOrder="2"/>
    </xf>
    <xf numFmtId="2" fontId="2" fillId="2" borderId="1" xfId="0" applyNumberFormat="1" applyFont="1" applyFill="1" applyBorder="1" applyAlignment="1">
      <alignment horizontal="center" vertical="center" wrapText="1" readingOrder="2"/>
    </xf>
    <xf numFmtId="2" fontId="3" fillId="2" borderId="1" xfId="0" applyNumberFormat="1" applyFont="1" applyFill="1" applyBorder="1" applyAlignment="1">
      <alignment horizontal="center" vertical="center" wrapText="1" readingOrder="2"/>
    </xf>
    <xf numFmtId="2" fontId="3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 readingOrder="2"/>
    </xf>
    <xf numFmtId="1" fontId="2" fillId="4" borderId="1" xfId="0" applyNumberFormat="1" applyFont="1" applyFill="1" applyBorder="1" applyAlignment="1">
      <alignment horizontal="center" vertical="center" wrapText="1" readingOrder="2"/>
    </xf>
    <xf numFmtId="2" fontId="3" fillId="5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textRotation="90" wrapText="1" readingOrder="2"/>
    </xf>
    <xf numFmtId="2" fontId="2" fillId="2" borderId="1" xfId="0" applyNumberFormat="1" applyFont="1" applyFill="1" applyBorder="1" applyAlignment="1">
      <alignment horizontal="center" vertical="center" textRotation="90" wrapText="1" readingOrder="2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textRotation="90" wrapText="1" readingOrder="2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 readingOrder="2"/>
    </xf>
    <xf numFmtId="1" fontId="2" fillId="7" borderId="1" xfId="0" applyNumberFormat="1" applyFont="1" applyFill="1" applyBorder="1" applyAlignment="1">
      <alignment horizontal="center" vertical="center" wrapText="1" readingOrder="2"/>
    </xf>
    <xf numFmtId="0" fontId="3" fillId="8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 wrapText="1" readingOrder="2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8" fillId="0" borderId="0" xfId="0" applyFont="1"/>
    <xf numFmtId="2" fontId="9" fillId="3" borderId="1" xfId="0" applyNumberFormat="1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/>
    </xf>
    <xf numFmtId="2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6802-4E37-41DF-9873-AC04CD708506}">
  <dimension ref="A1:T11"/>
  <sheetViews>
    <sheetView rightToLeft="1" workbookViewId="0">
      <selection activeCell="E17" sqref="E17"/>
    </sheetView>
  </sheetViews>
  <sheetFormatPr defaultRowHeight="14.25" x14ac:dyDescent="0.2"/>
  <sheetData>
    <row r="1" spans="1:20" ht="22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pans="1:20" ht="36" x14ac:dyDescent="0.2">
      <c r="A3" s="2"/>
      <c r="B3" s="3" t="s">
        <v>21</v>
      </c>
      <c r="C3" s="6">
        <v>5200</v>
      </c>
      <c r="D3" s="6"/>
      <c r="E3" s="6">
        <v>3625</v>
      </c>
      <c r="F3" s="6"/>
      <c r="G3" s="6">
        <v>15</v>
      </c>
      <c r="H3" s="6">
        <v>3000</v>
      </c>
      <c r="I3" s="6">
        <v>100</v>
      </c>
      <c r="J3" s="6">
        <v>1440</v>
      </c>
      <c r="K3" s="6">
        <v>400</v>
      </c>
      <c r="L3" s="6">
        <v>200</v>
      </c>
      <c r="M3" s="6">
        <v>180</v>
      </c>
      <c r="N3" s="6"/>
      <c r="O3" s="6">
        <v>120</v>
      </c>
      <c r="P3" s="6"/>
      <c r="Q3" s="6"/>
      <c r="R3" s="6">
        <v>15</v>
      </c>
      <c r="S3" s="7">
        <f t="shared" ref="S3:S8" si="0">SUM(C3:R3)</f>
        <v>14295</v>
      </c>
      <c r="T3" s="8"/>
    </row>
    <row r="4" spans="1:20" ht="20.25" x14ac:dyDescent="0.2">
      <c r="A4" s="9" t="s">
        <v>22</v>
      </c>
      <c r="B4" s="3" t="s">
        <v>23</v>
      </c>
      <c r="C4" s="6">
        <v>5200</v>
      </c>
      <c r="D4" s="6"/>
      <c r="E4" s="6">
        <v>3625</v>
      </c>
      <c r="F4" s="6"/>
      <c r="G4" s="6">
        <v>15</v>
      </c>
      <c r="H4" s="6">
        <v>3000</v>
      </c>
      <c r="I4" s="6">
        <v>100</v>
      </c>
      <c r="J4" s="6">
        <v>1400</v>
      </c>
      <c r="K4" s="6">
        <v>400</v>
      </c>
      <c r="L4" s="6">
        <v>200</v>
      </c>
      <c r="M4" s="6">
        <v>180</v>
      </c>
      <c r="N4" s="6"/>
      <c r="O4" s="6">
        <v>120</v>
      </c>
      <c r="P4" s="6"/>
      <c r="Q4" s="6"/>
      <c r="R4" s="6">
        <v>15</v>
      </c>
      <c r="S4" s="7">
        <f t="shared" si="0"/>
        <v>14255</v>
      </c>
      <c r="T4" s="8">
        <f>(S4+S3)/(S3*2)*100</f>
        <v>99.860090940888426</v>
      </c>
    </row>
    <row r="5" spans="1:20" ht="36" x14ac:dyDescent="0.2">
      <c r="A5" s="10" t="s">
        <v>24</v>
      </c>
      <c r="B5" s="3" t="s">
        <v>25</v>
      </c>
      <c r="C5" s="6">
        <v>3000</v>
      </c>
      <c r="D5" s="6"/>
      <c r="E5" s="6">
        <v>2200</v>
      </c>
      <c r="F5" s="6"/>
      <c r="G5" s="6"/>
      <c r="H5" s="6">
        <v>3000</v>
      </c>
      <c r="I5" s="6">
        <v>15</v>
      </c>
      <c r="J5" s="6">
        <v>500</v>
      </c>
      <c r="K5" s="6">
        <v>400</v>
      </c>
      <c r="L5" s="6">
        <v>200</v>
      </c>
      <c r="M5" s="6">
        <v>150</v>
      </c>
      <c r="N5" s="6"/>
      <c r="O5" s="6"/>
      <c r="P5" s="6"/>
      <c r="Q5" s="6"/>
      <c r="R5" s="6"/>
      <c r="S5" s="7">
        <f t="shared" si="0"/>
        <v>9465</v>
      </c>
      <c r="T5" s="11">
        <f>(S5+S6)/S3*100</f>
        <v>85.064707939839096</v>
      </c>
    </row>
    <row r="6" spans="1:20" ht="54" x14ac:dyDescent="0.2">
      <c r="A6" s="10"/>
      <c r="B6" s="3" t="s">
        <v>26</v>
      </c>
      <c r="C6" s="6">
        <v>1700</v>
      </c>
      <c r="D6" s="6"/>
      <c r="E6" s="6">
        <v>900</v>
      </c>
      <c r="F6" s="6"/>
      <c r="G6" s="6"/>
      <c r="H6" s="6"/>
      <c r="I6" s="6">
        <v>10</v>
      </c>
      <c r="J6" s="6">
        <v>70</v>
      </c>
      <c r="K6" s="6"/>
      <c r="L6" s="6"/>
      <c r="M6" s="6"/>
      <c r="N6" s="6"/>
      <c r="O6" s="6">
        <v>0</v>
      </c>
      <c r="P6" s="6"/>
      <c r="Q6" s="6"/>
      <c r="R6" s="6">
        <v>15</v>
      </c>
      <c r="S6" s="7">
        <f t="shared" si="0"/>
        <v>2695</v>
      </c>
      <c r="T6" s="12"/>
    </row>
    <row r="7" spans="1:20" ht="54" x14ac:dyDescent="0.2">
      <c r="A7" s="13" t="s">
        <v>27</v>
      </c>
      <c r="B7" s="3" t="s">
        <v>28</v>
      </c>
      <c r="C7" s="6"/>
      <c r="D7" s="6"/>
      <c r="E7" s="6"/>
      <c r="F7" s="6"/>
      <c r="G7" s="6"/>
      <c r="H7" s="6">
        <v>3000</v>
      </c>
      <c r="I7" s="6">
        <v>15</v>
      </c>
      <c r="J7" s="6"/>
      <c r="K7" s="6">
        <v>400</v>
      </c>
      <c r="L7" s="6">
        <v>170</v>
      </c>
      <c r="M7" s="6">
        <v>150</v>
      </c>
      <c r="N7" s="6"/>
      <c r="O7" s="6"/>
      <c r="P7" s="6"/>
      <c r="Q7" s="6"/>
      <c r="R7" s="6"/>
      <c r="S7" s="7">
        <f t="shared" si="0"/>
        <v>3735</v>
      </c>
      <c r="T7" s="8">
        <f>(S7+S3)/(S3*2)*100</f>
        <v>63.064008394543549</v>
      </c>
    </row>
    <row r="8" spans="1:20" ht="36" x14ac:dyDescent="0.2">
      <c r="A8" s="13" t="s">
        <v>29</v>
      </c>
      <c r="B8" s="3" t="s">
        <v>30</v>
      </c>
      <c r="C8" s="6">
        <v>4400</v>
      </c>
      <c r="D8" s="6"/>
      <c r="E8" s="6">
        <v>2900</v>
      </c>
      <c r="F8" s="6"/>
      <c r="G8" s="6"/>
      <c r="H8" s="6">
        <v>3000</v>
      </c>
      <c r="I8" s="6">
        <v>20</v>
      </c>
      <c r="J8" s="6">
        <v>1000</v>
      </c>
      <c r="K8" s="6"/>
      <c r="L8" s="6">
        <v>200</v>
      </c>
      <c r="M8" s="6">
        <v>150</v>
      </c>
      <c r="N8" s="6"/>
      <c r="O8" s="6"/>
      <c r="P8" s="6"/>
      <c r="Q8" s="6"/>
      <c r="R8" s="6">
        <v>15</v>
      </c>
      <c r="S8" s="7">
        <f t="shared" si="0"/>
        <v>11685</v>
      </c>
      <c r="T8" s="8">
        <f>S8/S3*100</f>
        <v>81.741867785939135</v>
      </c>
    </row>
    <row r="9" spans="1:20" ht="18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7" t="s">
        <v>31</v>
      </c>
      <c r="Q9" s="17"/>
      <c r="R9" s="17"/>
      <c r="S9" s="18">
        <f>S4+S3+S5+S6+S7+S3+S8</f>
        <v>70425</v>
      </c>
      <c r="T9" s="8"/>
    </row>
    <row r="10" spans="1:20" ht="18" x14ac:dyDescent="0.2">
      <c r="A10" s="19" t="s">
        <v>32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2" t="s">
        <v>33</v>
      </c>
      <c r="Q10" s="22"/>
      <c r="R10" s="22"/>
      <c r="S10" s="23">
        <f>S9/6</f>
        <v>11737.5</v>
      </c>
      <c r="T10" s="8"/>
    </row>
    <row r="11" spans="1:20" ht="18" x14ac:dyDescent="0.2">
      <c r="A11" s="19" t="s">
        <v>34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4" t="s">
        <v>35</v>
      </c>
      <c r="Q11" s="24"/>
      <c r="R11" s="24"/>
      <c r="S11" s="25">
        <f>S10/S3*100</f>
        <v>82.10912906610703</v>
      </c>
      <c r="T11" s="8"/>
    </row>
  </sheetData>
  <mergeCells count="10">
    <mergeCell ref="A10:O10"/>
    <mergeCell ref="P10:R10"/>
    <mergeCell ref="A11:O11"/>
    <mergeCell ref="P11:R11"/>
    <mergeCell ref="A1:T1"/>
    <mergeCell ref="A2:A3"/>
    <mergeCell ref="A5:A6"/>
    <mergeCell ref="T5:T6"/>
    <mergeCell ref="A9:O9"/>
    <mergeCell ref="P9:R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6B63-76B4-47D8-86D6-3126356BD2D3}">
  <dimension ref="A1:U17"/>
  <sheetViews>
    <sheetView rightToLeft="1" tabSelected="1" workbookViewId="0">
      <selection activeCell="E27" sqref="E27"/>
    </sheetView>
  </sheetViews>
  <sheetFormatPr defaultRowHeight="14.25" x14ac:dyDescent="0.2"/>
  <sheetData>
    <row r="1" spans="1:21" ht="20.25" x14ac:dyDescent="0.2">
      <c r="A1" s="26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x14ac:dyDescent="0.2">
      <c r="A2" s="29" t="s">
        <v>37</v>
      </c>
      <c r="B2" s="29" t="s">
        <v>38</v>
      </c>
      <c r="C2" s="30" t="s">
        <v>39</v>
      </c>
      <c r="D2" s="31"/>
      <c r="E2" s="31"/>
      <c r="F2" s="32" t="s">
        <v>40</v>
      </c>
      <c r="G2" s="32"/>
      <c r="H2" s="32"/>
      <c r="I2" s="33" t="s">
        <v>41</v>
      </c>
      <c r="J2" s="34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x14ac:dyDescent="0.2">
      <c r="A3" s="37"/>
      <c r="B3" s="37"/>
      <c r="C3" s="38"/>
      <c r="D3" s="39"/>
      <c r="E3" s="39"/>
      <c r="F3" s="32"/>
      <c r="G3" s="32"/>
      <c r="H3" s="32"/>
      <c r="I3" s="40"/>
      <c r="J3" s="41"/>
      <c r="K3" s="42" t="s">
        <v>42</v>
      </c>
      <c r="L3" s="36"/>
      <c r="M3" s="32" t="s">
        <v>43</v>
      </c>
      <c r="N3" s="32"/>
      <c r="O3" s="32"/>
      <c r="P3" s="32"/>
      <c r="Q3" s="32"/>
      <c r="R3" s="32"/>
      <c r="S3" s="32"/>
      <c r="T3" s="43"/>
      <c r="U3" s="43" t="s">
        <v>29</v>
      </c>
    </row>
    <row r="4" spans="1:21" x14ac:dyDescent="0.2">
      <c r="A4" s="37"/>
      <c r="B4" s="37"/>
      <c r="C4" s="29" t="s">
        <v>44</v>
      </c>
      <c r="D4" s="29" t="s">
        <v>45</v>
      </c>
      <c r="E4" s="29" t="s">
        <v>46</v>
      </c>
      <c r="F4" s="29" t="s">
        <v>44</v>
      </c>
      <c r="G4" s="29" t="s">
        <v>45</v>
      </c>
      <c r="H4" s="29" t="s">
        <v>46</v>
      </c>
      <c r="I4" s="32" t="s">
        <v>47</v>
      </c>
      <c r="J4" s="29" t="s">
        <v>48</v>
      </c>
      <c r="K4" s="32" t="s">
        <v>49</v>
      </c>
      <c r="L4" s="29" t="s">
        <v>24</v>
      </c>
      <c r="M4" s="32" t="s">
        <v>22</v>
      </c>
      <c r="N4" s="42" t="s">
        <v>50</v>
      </c>
      <c r="O4" s="36"/>
      <c r="P4" s="42" t="s">
        <v>51</v>
      </c>
      <c r="Q4" s="36"/>
      <c r="R4" s="32" t="s">
        <v>52</v>
      </c>
      <c r="S4" s="32" t="s">
        <v>53</v>
      </c>
      <c r="T4" s="32" t="s">
        <v>54</v>
      </c>
      <c r="U4" s="32" t="s">
        <v>55</v>
      </c>
    </row>
    <row r="5" spans="1:21" x14ac:dyDescent="0.2">
      <c r="A5" s="44"/>
      <c r="B5" s="44"/>
      <c r="C5" s="44"/>
      <c r="D5" s="44"/>
      <c r="E5" s="44"/>
      <c r="F5" s="44"/>
      <c r="G5" s="44"/>
      <c r="H5" s="44"/>
      <c r="I5" s="32"/>
      <c r="J5" s="44"/>
      <c r="K5" s="32"/>
      <c r="L5" s="44"/>
      <c r="M5" s="32"/>
      <c r="N5" s="43" t="s">
        <v>56</v>
      </c>
      <c r="O5" s="43" t="s">
        <v>57</v>
      </c>
      <c r="P5" s="43" t="s">
        <v>58</v>
      </c>
      <c r="Q5" s="43" t="s">
        <v>59</v>
      </c>
      <c r="R5" s="32"/>
      <c r="S5" s="32"/>
      <c r="T5" s="32"/>
      <c r="U5" s="32"/>
    </row>
    <row r="6" spans="1:21" x14ac:dyDescent="0.2">
      <c r="A6" s="45">
        <v>1</v>
      </c>
      <c r="B6" s="45" t="s">
        <v>60</v>
      </c>
      <c r="C6" s="45">
        <v>20</v>
      </c>
      <c r="D6" s="45">
        <v>60</v>
      </c>
      <c r="E6" s="45">
        <v>50</v>
      </c>
      <c r="F6" s="45">
        <v>9000</v>
      </c>
      <c r="G6" s="45">
        <v>7000</v>
      </c>
      <c r="H6" s="45">
        <v>6000</v>
      </c>
      <c r="I6" s="43">
        <v>2</v>
      </c>
      <c r="J6" s="46">
        <f t="shared" ref="J6:J14" si="0">E6+D6+C6</f>
        <v>130</v>
      </c>
      <c r="K6" s="43">
        <v>2</v>
      </c>
      <c r="L6" s="43">
        <v>2</v>
      </c>
      <c r="M6" s="46">
        <v>50</v>
      </c>
      <c r="N6" s="46">
        <v>100</v>
      </c>
      <c r="O6" s="46">
        <v>20</v>
      </c>
      <c r="P6" s="46">
        <v>50</v>
      </c>
      <c r="Q6" s="46">
        <v>30</v>
      </c>
      <c r="R6" s="47"/>
      <c r="S6" s="47"/>
      <c r="T6" s="47">
        <v>30</v>
      </c>
      <c r="U6" s="47"/>
    </row>
    <row r="7" spans="1:21" x14ac:dyDescent="0.2">
      <c r="A7" s="45">
        <v>2</v>
      </c>
      <c r="B7" s="45" t="s">
        <v>61</v>
      </c>
      <c r="C7" s="45">
        <v>140</v>
      </c>
      <c r="D7" s="45">
        <v>470</v>
      </c>
      <c r="E7" s="45">
        <v>90</v>
      </c>
      <c r="F7" s="45">
        <v>10000</v>
      </c>
      <c r="G7" s="45">
        <v>8000</v>
      </c>
      <c r="H7" s="45">
        <v>5000</v>
      </c>
      <c r="I7" s="43">
        <v>1</v>
      </c>
      <c r="J7" s="46">
        <f t="shared" si="0"/>
        <v>700</v>
      </c>
      <c r="K7" s="43">
        <v>1</v>
      </c>
      <c r="L7" s="43">
        <v>0</v>
      </c>
      <c r="M7" s="46">
        <v>460</v>
      </c>
      <c r="N7" s="46">
        <v>200</v>
      </c>
      <c r="O7" s="46">
        <v>70</v>
      </c>
      <c r="P7" s="46">
        <v>70</v>
      </c>
      <c r="Q7" s="46">
        <v>200</v>
      </c>
      <c r="R7" s="47"/>
      <c r="S7" s="47"/>
      <c r="T7" s="47">
        <v>50</v>
      </c>
      <c r="U7" s="47"/>
    </row>
    <row r="8" spans="1:21" x14ac:dyDescent="0.2">
      <c r="A8" s="45">
        <v>3</v>
      </c>
      <c r="B8" s="45" t="s">
        <v>62</v>
      </c>
      <c r="C8" s="45">
        <v>20</v>
      </c>
      <c r="D8" s="45">
        <v>51</v>
      </c>
      <c r="E8" s="45">
        <v>20</v>
      </c>
      <c r="F8" s="45">
        <v>1700</v>
      </c>
      <c r="G8" s="45">
        <v>1500</v>
      </c>
      <c r="H8" s="45">
        <v>800</v>
      </c>
      <c r="I8" s="43">
        <v>3</v>
      </c>
      <c r="J8" s="46">
        <f t="shared" si="0"/>
        <v>91</v>
      </c>
      <c r="K8" s="43">
        <v>3</v>
      </c>
      <c r="L8" s="43">
        <v>3</v>
      </c>
      <c r="M8" s="46">
        <v>45</v>
      </c>
      <c r="N8" s="46">
        <v>40</v>
      </c>
      <c r="O8" s="46">
        <v>30</v>
      </c>
      <c r="P8" s="46">
        <v>40</v>
      </c>
      <c r="Q8" s="46">
        <v>20</v>
      </c>
      <c r="R8" s="47"/>
      <c r="S8" s="47"/>
      <c r="T8" s="47">
        <v>15</v>
      </c>
      <c r="U8" s="47"/>
    </row>
    <row r="9" spans="1:21" x14ac:dyDescent="0.2">
      <c r="A9" s="45">
        <v>4</v>
      </c>
      <c r="B9" s="45" t="s">
        <v>63</v>
      </c>
      <c r="C9" s="45">
        <v>1</v>
      </c>
      <c r="D9" s="45">
        <v>20</v>
      </c>
      <c r="E9" s="45">
        <v>7</v>
      </c>
      <c r="F9" s="45">
        <v>2500</v>
      </c>
      <c r="G9" s="45">
        <v>2000</v>
      </c>
      <c r="H9" s="45">
        <v>1200</v>
      </c>
      <c r="I9" s="43">
        <v>0.2</v>
      </c>
      <c r="J9" s="46">
        <f t="shared" si="0"/>
        <v>28</v>
      </c>
      <c r="K9" s="43">
        <v>0.2</v>
      </c>
      <c r="L9" s="43">
        <v>0.2</v>
      </c>
      <c r="M9" s="46">
        <v>10</v>
      </c>
      <c r="N9" s="46">
        <v>10</v>
      </c>
      <c r="O9" s="46">
        <v>3</v>
      </c>
      <c r="P9" s="46">
        <v>2</v>
      </c>
      <c r="Q9" s="46">
        <v>5</v>
      </c>
      <c r="R9" s="47"/>
      <c r="S9" s="47"/>
      <c r="T9" s="47">
        <v>0</v>
      </c>
      <c r="U9" s="47"/>
    </row>
    <row r="10" spans="1:21" x14ac:dyDescent="0.2">
      <c r="A10" s="45">
        <v>5</v>
      </c>
      <c r="B10" s="45" t="s">
        <v>64</v>
      </c>
      <c r="C10" s="45">
        <v>2</v>
      </c>
      <c r="D10" s="45">
        <v>20</v>
      </c>
      <c r="E10" s="45">
        <v>5</v>
      </c>
      <c r="F10" s="45">
        <v>2000</v>
      </c>
      <c r="G10" s="45">
        <v>1500</v>
      </c>
      <c r="H10" s="45">
        <v>700</v>
      </c>
      <c r="I10" s="43">
        <v>0</v>
      </c>
      <c r="J10" s="46">
        <f t="shared" si="0"/>
        <v>27</v>
      </c>
      <c r="K10" s="43">
        <v>0</v>
      </c>
      <c r="L10" s="43">
        <v>0</v>
      </c>
      <c r="M10" s="46">
        <v>20</v>
      </c>
      <c r="N10" s="46">
        <v>0</v>
      </c>
      <c r="O10" s="46">
        <v>10</v>
      </c>
      <c r="P10" s="46">
        <v>15</v>
      </c>
      <c r="Q10" s="46">
        <v>10</v>
      </c>
      <c r="R10" s="47"/>
      <c r="S10" s="47"/>
      <c r="T10" s="47">
        <v>25</v>
      </c>
      <c r="U10" s="47"/>
    </row>
    <row r="11" spans="1:21" x14ac:dyDescent="0.2">
      <c r="A11" s="45">
        <v>6</v>
      </c>
      <c r="B11" s="45" t="s">
        <v>65</v>
      </c>
      <c r="C11" s="45">
        <v>50</v>
      </c>
      <c r="D11" s="45">
        <v>80</v>
      </c>
      <c r="E11" s="45">
        <v>50</v>
      </c>
      <c r="F11" s="45">
        <v>11000</v>
      </c>
      <c r="G11" s="45">
        <v>7000</v>
      </c>
      <c r="H11" s="45">
        <v>5000</v>
      </c>
      <c r="I11" s="43">
        <v>7</v>
      </c>
      <c r="J11" s="46">
        <f t="shared" si="0"/>
        <v>180</v>
      </c>
      <c r="K11" s="43">
        <v>7</v>
      </c>
      <c r="L11" s="43">
        <v>7</v>
      </c>
      <c r="M11" s="46">
        <v>100</v>
      </c>
      <c r="N11" s="46">
        <v>40</v>
      </c>
      <c r="O11" s="46">
        <v>100</v>
      </c>
      <c r="P11" s="46">
        <v>50</v>
      </c>
      <c r="Q11" s="46">
        <v>40</v>
      </c>
      <c r="R11" s="47"/>
      <c r="S11" s="47"/>
      <c r="T11" s="47">
        <v>10</v>
      </c>
      <c r="U11" s="47"/>
    </row>
    <row r="12" spans="1:21" x14ac:dyDescent="0.2">
      <c r="A12" s="45">
        <v>7</v>
      </c>
      <c r="B12" s="45" t="s">
        <v>66</v>
      </c>
      <c r="C12" s="45">
        <v>20</v>
      </c>
      <c r="D12" s="45">
        <v>25</v>
      </c>
      <c r="E12" s="45">
        <v>11</v>
      </c>
      <c r="F12" s="45">
        <v>8000</v>
      </c>
      <c r="G12" s="45">
        <v>7000</v>
      </c>
      <c r="H12" s="45">
        <v>4000</v>
      </c>
      <c r="I12" s="43">
        <v>7.5</v>
      </c>
      <c r="J12" s="46">
        <f t="shared" si="0"/>
        <v>56</v>
      </c>
      <c r="K12" s="43">
        <v>7.5</v>
      </c>
      <c r="L12" s="43">
        <v>7.5</v>
      </c>
      <c r="M12" s="46">
        <v>30</v>
      </c>
      <c r="N12" s="46">
        <v>45</v>
      </c>
      <c r="O12" s="46">
        <v>30</v>
      </c>
      <c r="P12" s="46">
        <v>20</v>
      </c>
      <c r="Q12" s="46">
        <v>10</v>
      </c>
      <c r="R12" s="47"/>
      <c r="S12" s="47"/>
      <c r="T12" s="47">
        <v>20</v>
      </c>
      <c r="U12" s="47"/>
    </row>
    <row r="13" spans="1:21" x14ac:dyDescent="0.2">
      <c r="A13" s="45">
        <v>8</v>
      </c>
      <c r="B13" s="45" t="s">
        <v>67</v>
      </c>
      <c r="C13" s="45">
        <v>300</v>
      </c>
      <c r="D13" s="45">
        <v>200</v>
      </c>
      <c r="E13" s="45">
        <v>100</v>
      </c>
      <c r="F13" s="45">
        <v>1500</v>
      </c>
      <c r="G13" s="45">
        <v>1000</v>
      </c>
      <c r="H13" s="45">
        <v>500</v>
      </c>
      <c r="I13" s="43">
        <v>5</v>
      </c>
      <c r="J13" s="46">
        <f t="shared" si="0"/>
        <v>600</v>
      </c>
      <c r="K13" s="43">
        <v>5</v>
      </c>
      <c r="L13" s="43">
        <v>5</v>
      </c>
      <c r="M13" s="46">
        <v>300</v>
      </c>
      <c r="N13" s="46">
        <v>500</v>
      </c>
      <c r="O13" s="46">
        <v>200</v>
      </c>
      <c r="P13" s="46">
        <v>400</v>
      </c>
      <c r="Q13" s="46">
        <v>100</v>
      </c>
      <c r="R13" s="47"/>
      <c r="S13" s="47"/>
      <c r="T13" s="47">
        <v>100</v>
      </c>
      <c r="U13" s="47"/>
    </row>
    <row r="14" spans="1:21" x14ac:dyDescent="0.2">
      <c r="A14" s="45">
        <v>9</v>
      </c>
      <c r="B14" s="45" t="s">
        <v>68</v>
      </c>
      <c r="C14" s="45"/>
      <c r="D14" s="45"/>
      <c r="E14" s="45"/>
      <c r="F14" s="45"/>
      <c r="G14" s="45"/>
      <c r="H14" s="45"/>
      <c r="I14" s="43"/>
      <c r="J14" s="46">
        <f t="shared" si="0"/>
        <v>0</v>
      </c>
      <c r="K14" s="43"/>
      <c r="L14" s="43"/>
      <c r="M14" s="46"/>
      <c r="N14" s="46"/>
      <c r="O14" s="46"/>
      <c r="P14" s="46"/>
      <c r="Q14" s="46"/>
      <c r="R14" s="47"/>
      <c r="S14" s="47"/>
      <c r="T14" s="47"/>
      <c r="U14" s="47"/>
    </row>
    <row r="15" spans="1:21" x14ac:dyDescent="0.2">
      <c r="A15" s="48"/>
      <c r="B15" s="48" t="s">
        <v>19</v>
      </c>
      <c r="C15" s="48">
        <f t="shared" ref="C15:L15" si="1">SUM(C6:C14)</f>
        <v>553</v>
      </c>
      <c r="D15" s="48">
        <f t="shared" si="1"/>
        <v>926</v>
      </c>
      <c r="E15" s="48">
        <f t="shared" si="1"/>
        <v>333</v>
      </c>
      <c r="F15" s="48">
        <f t="shared" si="1"/>
        <v>45700</v>
      </c>
      <c r="G15" s="48">
        <f t="shared" si="1"/>
        <v>35000</v>
      </c>
      <c r="H15" s="48">
        <f t="shared" si="1"/>
        <v>23200</v>
      </c>
      <c r="I15" s="48">
        <f t="shared" si="1"/>
        <v>25.7</v>
      </c>
      <c r="J15" s="48">
        <f>SUM(J6:J14)</f>
        <v>1812</v>
      </c>
      <c r="K15" s="48">
        <f t="shared" si="1"/>
        <v>25.7</v>
      </c>
      <c r="L15" s="48">
        <f t="shared" si="1"/>
        <v>24.7</v>
      </c>
      <c r="M15" s="48">
        <f>SUM(M6:M14)</f>
        <v>1015</v>
      </c>
      <c r="N15" s="48">
        <f>SUM(N6:N14)</f>
        <v>935</v>
      </c>
      <c r="O15" s="48">
        <f>SUM(O6:O14)</f>
        <v>463</v>
      </c>
      <c r="P15" s="48">
        <f>SUM(P6:P14)</f>
        <v>647</v>
      </c>
      <c r="Q15" s="48">
        <f>SUM(Q6:Q14)</f>
        <v>415</v>
      </c>
      <c r="R15" s="48"/>
      <c r="S15" s="48">
        <f>SUM(S6:S14)</f>
        <v>0</v>
      </c>
      <c r="T15" s="48">
        <f>SUM(T6:T14)</f>
        <v>250</v>
      </c>
      <c r="U15" s="48">
        <f>SUM(U6:U14)</f>
        <v>0</v>
      </c>
    </row>
    <row r="16" spans="1:21" ht="18.75" x14ac:dyDescent="0.5">
      <c r="A16" s="49"/>
      <c r="B16" s="50" t="s">
        <v>69</v>
      </c>
      <c r="C16" s="50"/>
      <c r="D16" s="50"/>
      <c r="E16" s="50"/>
      <c r="F16" s="50"/>
      <c r="G16" s="50"/>
      <c r="H16" s="50"/>
      <c r="I16" s="50"/>
      <c r="J16" s="50"/>
      <c r="K16" s="51">
        <f>K15/I15*100</f>
        <v>100</v>
      </c>
      <c r="L16" s="51">
        <f>L15/I15*100</f>
        <v>96.108949416342412</v>
      </c>
      <c r="M16" s="51">
        <f>M15/J15*100</f>
        <v>56.015452538631351</v>
      </c>
      <c r="N16" s="51">
        <f>N15/J15*100</f>
        <v>51.600441501103752</v>
      </c>
      <c r="O16" s="51">
        <f>O15/J15*100</f>
        <v>25.551876379690945</v>
      </c>
      <c r="P16" s="51">
        <f>P15/J15*100</f>
        <v>35.706401766004412</v>
      </c>
      <c r="Q16" s="51">
        <f>Q15/J15*100</f>
        <v>22.902869757174393</v>
      </c>
      <c r="R16" s="51">
        <f>R15/J15*100</f>
        <v>0</v>
      </c>
      <c r="S16" s="51">
        <f>S15/J15*100</f>
        <v>0</v>
      </c>
      <c r="T16" s="51">
        <f>T15/J15*100</f>
        <v>13.796909492273732</v>
      </c>
      <c r="U16" s="51">
        <f>U15/J15*100</f>
        <v>0</v>
      </c>
    </row>
    <row r="17" spans="1:21" ht="18.75" x14ac:dyDescent="0.5">
      <c r="A17" s="49"/>
      <c r="B17" s="52" t="s">
        <v>70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>
        <f>(M15+N15+O15+P15+Q15)/(5*J15)*100</f>
        <v>38.355408388520971</v>
      </c>
      <c r="O17" s="54"/>
      <c r="P17" s="54"/>
      <c r="Q17" s="54"/>
      <c r="R17" s="54"/>
      <c r="S17" s="54"/>
      <c r="T17" s="54"/>
      <c r="U17" s="54"/>
    </row>
  </sheetData>
  <mergeCells count="28">
    <mergeCell ref="R4:R5"/>
    <mergeCell ref="S4:S5"/>
    <mergeCell ref="T4:T5"/>
    <mergeCell ref="U4:U5"/>
    <mergeCell ref="B16:J16"/>
    <mergeCell ref="B17:M17"/>
    <mergeCell ref="J4:J5"/>
    <mergeCell ref="K4:K5"/>
    <mergeCell ref="L4:L5"/>
    <mergeCell ref="M4:M5"/>
    <mergeCell ref="N4:O4"/>
    <mergeCell ref="P4:Q4"/>
    <mergeCell ref="D4:D5"/>
    <mergeCell ref="E4:E5"/>
    <mergeCell ref="F4:F5"/>
    <mergeCell ref="G4:G5"/>
    <mergeCell ref="H4:H5"/>
    <mergeCell ref="I4:I5"/>
    <mergeCell ref="A1:U1"/>
    <mergeCell ref="A2:A5"/>
    <mergeCell ref="B2:B5"/>
    <mergeCell ref="C2:E3"/>
    <mergeCell ref="F2:H3"/>
    <mergeCell ref="I2:J3"/>
    <mergeCell ref="K2:U2"/>
    <mergeCell ref="K3:L3"/>
    <mergeCell ref="M3:S3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درجه مکانیزاسیون محصولات زراعی</vt:lpstr>
      <vt:lpstr>درجه مکانیزاسون محصولات باغی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Tarvij-Piran</dc:creator>
  <cp:lastModifiedBy>Tarvij-Piran</cp:lastModifiedBy>
  <dcterms:created xsi:type="dcterms:W3CDTF">2019-08-28T05:41:10Z</dcterms:created>
  <dcterms:modified xsi:type="dcterms:W3CDTF">2019-08-28T05:46:28Z</dcterms:modified>
</cp:coreProperties>
</file>