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rvij-Piran\Desktop\"/>
    </mc:Choice>
  </mc:AlternateContent>
  <xr:revisionPtr revIDLastSave="0" documentId="8_{31DBEDC5-9A56-499C-8017-D283EA07B224}" xr6:coauthVersionLast="43" xr6:coauthVersionMax="43" xr10:uidLastSave="{00000000-0000-0000-0000-000000000000}"/>
  <bookViews>
    <workbookView xWindow="-120" yWindow="-120" windowWidth="19440" windowHeight="15000" activeTab="1" xr2:uid="{5D838E3C-4EDF-454A-8771-5CC582CDF2AF}"/>
  </bookViews>
  <sheets>
    <sheet name="درجه مکانیزاسیون محصولات زراعی" sheetId="1" r:id="rId1"/>
    <sheet name="درجه مکانیزاسیون محصولات باغی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5" i="2" l="1"/>
  <c r="Q15" i="2"/>
  <c r="Q16" i="2" s="1"/>
  <c r="P15" i="2"/>
  <c r="P16" i="2" s="1"/>
  <c r="O15" i="2"/>
  <c r="O16" i="2" s="1"/>
  <c r="N15" i="2"/>
  <c r="M15" i="2"/>
  <c r="L15" i="2"/>
  <c r="K15" i="2"/>
  <c r="J15" i="2"/>
  <c r="I15" i="2"/>
  <c r="I16" i="2" s="1"/>
  <c r="H15" i="2"/>
  <c r="H16" i="2" s="1"/>
  <c r="F15" i="2"/>
  <c r="E15" i="2"/>
  <c r="D15" i="2"/>
  <c r="C15" i="2"/>
  <c r="G14" i="2"/>
  <c r="G13" i="2"/>
  <c r="G12" i="2"/>
  <c r="G11" i="2"/>
  <c r="G10" i="2"/>
  <c r="G9" i="2"/>
  <c r="G8" i="2"/>
  <c r="G7" i="2"/>
  <c r="G6" i="2"/>
  <c r="G15" i="2" s="1"/>
  <c r="S8" i="1"/>
  <c r="T8" i="1" s="1"/>
  <c r="S7" i="1"/>
  <c r="T7" i="1" s="1"/>
  <c r="S6" i="1"/>
  <c r="S5" i="1"/>
  <c r="T5" i="1" s="1"/>
  <c r="S4" i="1"/>
  <c r="S9" i="1" s="1"/>
  <c r="S10" i="1" s="1"/>
  <c r="S11" i="1" s="1"/>
  <c r="S3" i="1"/>
  <c r="J16" i="2" l="1"/>
  <c r="K16" i="2"/>
  <c r="L16" i="2"/>
  <c r="M16" i="2"/>
  <c r="K17" i="2"/>
  <c r="N16" i="2"/>
  <c r="T4" i="1"/>
</calcChain>
</file>

<file path=xl/sharedStrings.xml><?xml version="1.0" encoding="utf-8"?>
<sst xmlns="http://schemas.openxmlformats.org/spreadsheetml/2006/main" count="74" uniqueCount="68">
  <si>
    <t>درجه مكانيزاسيون محصولات اساسي زراعي شهرستان شاهين شهر وميمه(سال زراعي 92-91)</t>
  </si>
  <si>
    <t>نوع عمليات</t>
  </si>
  <si>
    <t>نوع محصول</t>
  </si>
  <si>
    <t>كندم آبي</t>
  </si>
  <si>
    <t>گندم ديم</t>
  </si>
  <si>
    <t>جو آبي</t>
  </si>
  <si>
    <t>جوديم</t>
  </si>
  <si>
    <t>پنبه</t>
  </si>
  <si>
    <t>ذرت علوفه اي</t>
  </si>
  <si>
    <t>دانه  اي روغني</t>
  </si>
  <si>
    <t>يونجه</t>
  </si>
  <si>
    <t>ذرت دانهاي</t>
  </si>
  <si>
    <t>جغندر قند</t>
  </si>
  <si>
    <t>سيب زميني</t>
  </si>
  <si>
    <t>برنج</t>
  </si>
  <si>
    <t>پياز</t>
  </si>
  <si>
    <t xml:space="preserve">حبوبات آبي </t>
  </si>
  <si>
    <t>حبوبات ديم</t>
  </si>
  <si>
    <t>كلزا</t>
  </si>
  <si>
    <t>جمع</t>
  </si>
  <si>
    <t>درجه عمليات</t>
  </si>
  <si>
    <t>سطح زير كشت(هكتار)</t>
  </si>
  <si>
    <t>خاكورزي</t>
  </si>
  <si>
    <t>ثانويه وتهيه بستر</t>
  </si>
  <si>
    <t>كاشت</t>
  </si>
  <si>
    <t>با انواع دستگاه  هاي كاشت</t>
  </si>
  <si>
    <t>با انواع بذر پاش (كود پاش سانتريفوژ)</t>
  </si>
  <si>
    <t>داشت</t>
  </si>
  <si>
    <t>وجين ، سله شكني، خاكدهي پاي بوته</t>
  </si>
  <si>
    <t>برداشت</t>
  </si>
  <si>
    <t>با انواع ماشين  هاي برداشت</t>
  </si>
  <si>
    <t>جمع كل</t>
  </si>
  <si>
    <t>در عمليات خاكورزي ، خاكورزي اوليه 100درصد در نظر گرفته مي شودو درستون درجه عمليات محاسبه مي گردد</t>
  </si>
  <si>
    <t>ميانگين عمليات</t>
  </si>
  <si>
    <t>در عمليات داشت  عهمليات سمپاشي 100در صد در نظر گرفته مي شود ودر ستون درجه عمليات محاسبه مي گردد</t>
  </si>
  <si>
    <t>درجه مكانيزاسيون كل</t>
  </si>
  <si>
    <t>درجه مكانيز اسيون محصولات عمده باغي شهرستان شاهين شهر در سال92-91</t>
  </si>
  <si>
    <t>رديف</t>
  </si>
  <si>
    <t>نام محصول</t>
  </si>
  <si>
    <t>سطح زير كشت باغات در سال 92</t>
  </si>
  <si>
    <t>سطوح مكانيزه ( هكتار)</t>
  </si>
  <si>
    <t>تهيه بستر</t>
  </si>
  <si>
    <t>احداث</t>
  </si>
  <si>
    <t xml:space="preserve"> باغات بارور</t>
  </si>
  <si>
    <t xml:space="preserve">خاكورزي </t>
  </si>
  <si>
    <t>سمپاشي</t>
  </si>
  <si>
    <t>كود دهي</t>
  </si>
  <si>
    <t>هرس ماشيني</t>
  </si>
  <si>
    <t>سرشاخه خرد كن</t>
  </si>
  <si>
    <t>آبياري تحت فشار</t>
  </si>
  <si>
    <t>با ماشين</t>
  </si>
  <si>
    <t>درجه 1</t>
  </si>
  <si>
    <t>درجه 2</t>
  </si>
  <si>
    <t>درجه 3</t>
  </si>
  <si>
    <t>آفات وامراض</t>
  </si>
  <si>
    <t xml:space="preserve"> علفهاي هرز</t>
  </si>
  <si>
    <t>شيميايي</t>
  </si>
  <si>
    <t>دامي</t>
  </si>
  <si>
    <t>سيب ودانه دارها</t>
  </si>
  <si>
    <t>انگور</t>
  </si>
  <si>
    <t>بادام</t>
  </si>
  <si>
    <t>گردو</t>
  </si>
  <si>
    <t>زيتون</t>
  </si>
  <si>
    <t>انار</t>
  </si>
  <si>
    <t>هسته دارها</t>
  </si>
  <si>
    <t>پسته</t>
  </si>
  <si>
    <t>نخيلات</t>
  </si>
  <si>
    <t>درصد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</si>
</sst>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"/>
      <family val="2"/>
      <charset val="178"/>
      <scheme val="minor"/>
    </font>
    <font>
      <sz val="8"/>
      <name val="B Titr"/>
      <charset val="178"/>
    </font>
    <font>
      <b/>
      <sz val="8"/>
      <name val="B Titr"/>
      <charset val="178"/>
    </font>
    <font>
      <b/>
      <sz val="8"/>
      <color theme="1"/>
      <name val="B Titr"/>
      <charset val="178"/>
    </font>
    <font>
      <sz val="8"/>
      <color theme="1"/>
      <name val="B Titr"/>
      <charset val="178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 readingOrder="2"/>
    </xf>
    <xf numFmtId="2" fontId="2" fillId="2" borderId="1" xfId="0" applyNumberFormat="1" applyFont="1" applyFill="1" applyBorder="1" applyAlignment="1">
      <alignment horizontal="center" vertical="center" wrapText="1" readingOrder="2"/>
    </xf>
    <xf numFmtId="2" fontId="1" fillId="2" borderId="1" xfId="0" applyNumberFormat="1" applyFont="1" applyFill="1" applyBorder="1" applyAlignment="1">
      <alignment horizontal="center" vertical="center" wrapText="1" readingOrder="2"/>
    </xf>
    <xf numFmtId="2" fontId="1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wrapText="1" readingOrder="2"/>
    </xf>
    <xf numFmtId="164" fontId="4" fillId="5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center" textRotation="90" wrapText="1" readingOrder="2"/>
    </xf>
    <xf numFmtId="2" fontId="2" fillId="2" borderId="1" xfId="0" applyNumberFormat="1" applyFont="1" applyFill="1" applyBorder="1" applyAlignment="1">
      <alignment horizontal="center" vertical="center" textRotation="90" wrapText="1" readingOrder="2"/>
    </xf>
    <xf numFmtId="2" fontId="2" fillId="2" borderId="1" xfId="0" applyNumberFormat="1" applyFont="1" applyFill="1" applyBorder="1" applyAlignment="1">
      <alignment horizontal="center" vertical="center" textRotation="90" wrapText="1" readingOrder="2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 readingOrder="2"/>
    </xf>
    <xf numFmtId="1" fontId="2" fillId="7" borderId="1" xfId="0" applyNumberFormat="1" applyFont="1" applyFill="1" applyBorder="1" applyAlignment="1">
      <alignment horizontal="center" vertical="center" wrapText="1" readingOrder="2"/>
    </xf>
    <xf numFmtId="0" fontId="1" fillId="8" borderId="1" xfId="0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 wrapText="1" readingOrder="2"/>
    </xf>
    <xf numFmtId="0" fontId="4" fillId="5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164" fontId="1" fillId="12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20620-DBDD-475F-A5BA-A9D770627D2D}">
  <dimension ref="A1:T11"/>
  <sheetViews>
    <sheetView rightToLeft="1" workbookViewId="0">
      <selection activeCell="F22" sqref="F22"/>
    </sheetView>
  </sheetViews>
  <sheetFormatPr defaultRowHeight="14.25" x14ac:dyDescent="0.2"/>
  <sheetData>
    <row r="1" spans="1:20" ht="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x14ac:dyDescent="0.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pans="1:20" ht="36" x14ac:dyDescent="0.5">
      <c r="A3" s="2"/>
      <c r="B3" s="3" t="s">
        <v>21</v>
      </c>
      <c r="C3" s="6">
        <v>4850</v>
      </c>
      <c r="D3" s="6"/>
      <c r="E3" s="6">
        <v>4100</v>
      </c>
      <c r="F3" s="6"/>
      <c r="G3" s="6">
        <v>5</v>
      </c>
      <c r="H3" s="6">
        <v>3000</v>
      </c>
      <c r="I3" s="6">
        <v>325</v>
      </c>
      <c r="J3" s="6">
        <v>1420</v>
      </c>
      <c r="K3" s="6">
        <v>10</v>
      </c>
      <c r="L3" s="6">
        <v>200</v>
      </c>
      <c r="M3" s="6">
        <v>150</v>
      </c>
      <c r="N3" s="6"/>
      <c r="O3" s="6">
        <v>100</v>
      </c>
      <c r="P3" s="6"/>
      <c r="Q3" s="6"/>
      <c r="R3" s="6">
        <v>15</v>
      </c>
      <c r="S3" s="7">
        <f t="shared" ref="S3:S8" si="0">SUM(C3:R3)</f>
        <v>14175</v>
      </c>
      <c r="T3" s="8"/>
    </row>
    <row r="4" spans="1:20" ht="20.25" x14ac:dyDescent="0.5">
      <c r="A4" s="9" t="s">
        <v>22</v>
      </c>
      <c r="B4" s="3" t="s">
        <v>23</v>
      </c>
      <c r="C4" s="6">
        <v>4850</v>
      </c>
      <c r="D4" s="6"/>
      <c r="E4" s="6">
        <v>4100</v>
      </c>
      <c r="F4" s="6"/>
      <c r="G4" s="6">
        <v>5</v>
      </c>
      <c r="H4" s="6">
        <v>3000</v>
      </c>
      <c r="I4" s="6">
        <v>325</v>
      </c>
      <c r="J4" s="6">
        <v>1420</v>
      </c>
      <c r="K4" s="6">
        <v>10</v>
      </c>
      <c r="L4" s="6">
        <v>200</v>
      </c>
      <c r="M4" s="6">
        <v>150</v>
      </c>
      <c r="N4" s="6"/>
      <c r="O4" s="6">
        <v>100</v>
      </c>
      <c r="P4" s="6"/>
      <c r="Q4" s="6"/>
      <c r="R4" s="6">
        <v>15</v>
      </c>
      <c r="S4" s="7">
        <f t="shared" si="0"/>
        <v>14175</v>
      </c>
      <c r="T4" s="8">
        <f>(S4+S3)/(S3*2)*100</f>
        <v>100</v>
      </c>
    </row>
    <row r="5" spans="1:20" ht="36" x14ac:dyDescent="0.5">
      <c r="A5" s="10" t="s">
        <v>24</v>
      </c>
      <c r="B5" s="3" t="s">
        <v>25</v>
      </c>
      <c r="C5" s="6">
        <v>2750</v>
      </c>
      <c r="D5" s="6"/>
      <c r="E5" s="6">
        <v>2300</v>
      </c>
      <c r="F5" s="6"/>
      <c r="G5" s="6"/>
      <c r="H5" s="6">
        <v>3000</v>
      </c>
      <c r="I5" s="6">
        <v>250</v>
      </c>
      <c r="J5" s="6">
        <v>500</v>
      </c>
      <c r="K5" s="6">
        <v>10</v>
      </c>
      <c r="L5" s="6">
        <v>200</v>
      </c>
      <c r="M5" s="6">
        <v>150</v>
      </c>
      <c r="N5" s="6"/>
      <c r="O5" s="6">
        <v>25</v>
      </c>
      <c r="P5" s="6"/>
      <c r="Q5" s="6"/>
      <c r="R5" s="6">
        <v>15</v>
      </c>
      <c r="S5" s="7">
        <f t="shared" si="0"/>
        <v>9200</v>
      </c>
      <c r="T5" s="8">
        <f>(S5+S6)/S3*100</f>
        <v>97.178130511463849</v>
      </c>
    </row>
    <row r="6" spans="1:20" ht="54" x14ac:dyDescent="0.5">
      <c r="A6" s="10"/>
      <c r="B6" s="3" t="s">
        <v>26</v>
      </c>
      <c r="C6" s="6">
        <v>2100</v>
      </c>
      <c r="D6" s="6"/>
      <c r="E6" s="6">
        <v>1800</v>
      </c>
      <c r="F6" s="6"/>
      <c r="G6" s="6"/>
      <c r="H6" s="6"/>
      <c r="I6" s="6"/>
      <c r="J6" s="6">
        <v>600</v>
      </c>
      <c r="K6" s="6"/>
      <c r="L6" s="6"/>
      <c r="M6" s="6"/>
      <c r="N6" s="6"/>
      <c r="O6" s="6">
        <v>75</v>
      </c>
      <c r="P6" s="6"/>
      <c r="Q6" s="6"/>
      <c r="R6" s="6"/>
      <c r="S6" s="7">
        <f t="shared" si="0"/>
        <v>4575</v>
      </c>
      <c r="T6" s="8"/>
    </row>
    <row r="7" spans="1:20" ht="54" x14ac:dyDescent="0.5">
      <c r="A7" s="11" t="s">
        <v>27</v>
      </c>
      <c r="B7" s="3" t="s">
        <v>28</v>
      </c>
      <c r="C7" s="6"/>
      <c r="D7" s="6"/>
      <c r="E7" s="6"/>
      <c r="F7" s="6"/>
      <c r="G7" s="6"/>
      <c r="H7" s="6">
        <v>3000</v>
      </c>
      <c r="I7" s="6">
        <v>75</v>
      </c>
      <c r="J7" s="6"/>
      <c r="K7" s="6">
        <v>10</v>
      </c>
      <c r="L7" s="6">
        <v>170</v>
      </c>
      <c r="M7" s="6">
        <v>150</v>
      </c>
      <c r="N7" s="6"/>
      <c r="O7" s="6"/>
      <c r="P7" s="6"/>
      <c r="Q7" s="6"/>
      <c r="R7" s="6"/>
      <c r="S7" s="7">
        <f t="shared" si="0"/>
        <v>3405</v>
      </c>
      <c r="T7" s="8">
        <f>(S7+S3)/(S3*2)*100</f>
        <v>62.010582010582013</v>
      </c>
    </row>
    <row r="8" spans="1:20" ht="36" x14ac:dyDescent="0.5">
      <c r="A8" s="11" t="s">
        <v>29</v>
      </c>
      <c r="B8" s="3" t="s">
        <v>30</v>
      </c>
      <c r="C8" s="6">
        <v>3900</v>
      </c>
      <c r="D8" s="6"/>
      <c r="E8" s="6">
        <v>2700</v>
      </c>
      <c r="F8" s="6"/>
      <c r="G8" s="6"/>
      <c r="H8" s="6">
        <v>3000</v>
      </c>
      <c r="I8" s="6">
        <v>250</v>
      </c>
      <c r="J8" s="6">
        <v>1100</v>
      </c>
      <c r="K8" s="6"/>
      <c r="L8" s="6">
        <v>200</v>
      </c>
      <c r="M8" s="6">
        <v>140</v>
      </c>
      <c r="N8" s="6"/>
      <c r="O8" s="6">
        <v>60</v>
      </c>
      <c r="P8" s="6"/>
      <c r="Q8" s="6"/>
      <c r="R8" s="6">
        <v>15</v>
      </c>
      <c r="S8" s="7">
        <f t="shared" si="0"/>
        <v>11365</v>
      </c>
      <c r="T8" s="8">
        <f>S8/S3*100</f>
        <v>80.176366843033506</v>
      </c>
    </row>
    <row r="9" spans="1:20" ht="18.75" x14ac:dyDescent="0.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5" t="s">
        <v>31</v>
      </c>
      <c r="Q9" s="15"/>
      <c r="R9" s="15"/>
      <c r="S9" s="16">
        <f>S4+S3+S5+S6+S7+S3+S8</f>
        <v>71070</v>
      </c>
      <c r="T9" s="8"/>
    </row>
    <row r="10" spans="1:20" ht="18.75" x14ac:dyDescent="0.5">
      <c r="A10" s="17" t="s">
        <v>32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20" t="s">
        <v>33</v>
      </c>
      <c r="Q10" s="20"/>
      <c r="R10" s="20"/>
      <c r="S10" s="21">
        <f>S9/6</f>
        <v>11845</v>
      </c>
      <c r="T10" s="8"/>
    </row>
    <row r="11" spans="1:20" ht="18.75" x14ac:dyDescent="0.5">
      <c r="A11" s="17" t="s">
        <v>34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22" t="s">
        <v>35</v>
      </c>
      <c r="Q11" s="22"/>
      <c r="R11" s="22"/>
      <c r="S11" s="23">
        <f>S10/S3*100</f>
        <v>83.562610229276899</v>
      </c>
      <c r="T11" s="24"/>
    </row>
  </sheetData>
  <mergeCells count="9">
    <mergeCell ref="A11:O11"/>
    <mergeCell ref="P11:R11"/>
    <mergeCell ref="A1:T1"/>
    <mergeCell ref="A2:A3"/>
    <mergeCell ref="A5:A6"/>
    <mergeCell ref="A9:O9"/>
    <mergeCell ref="P9:R9"/>
    <mergeCell ref="A10:O10"/>
    <mergeCell ref="P10:R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71C31-CC89-400B-A3BF-39C878B29B72}">
  <dimension ref="A1:R17"/>
  <sheetViews>
    <sheetView rightToLeft="1" tabSelected="1" workbookViewId="0">
      <selection activeCell="E24" sqref="E24"/>
    </sheetView>
  </sheetViews>
  <sheetFormatPr defaultRowHeight="14.25" x14ac:dyDescent="0.2"/>
  <sheetData>
    <row r="1" spans="1:18" ht="18" x14ac:dyDescent="0.2">
      <c r="A1" s="25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7"/>
    </row>
    <row r="2" spans="1:18" ht="18" x14ac:dyDescent="0.2">
      <c r="A2" s="28" t="s">
        <v>37</v>
      </c>
      <c r="B2" s="28" t="s">
        <v>38</v>
      </c>
      <c r="C2" s="29" t="s">
        <v>39</v>
      </c>
      <c r="D2" s="30"/>
      <c r="E2" s="30"/>
      <c r="F2" s="31"/>
      <c r="G2" s="32"/>
      <c r="H2" s="25" t="s">
        <v>40</v>
      </c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ht="18" x14ac:dyDescent="0.2">
      <c r="A3" s="33"/>
      <c r="B3" s="33"/>
      <c r="C3" s="34"/>
      <c r="D3" s="35"/>
      <c r="E3" s="35"/>
      <c r="F3" s="36"/>
      <c r="G3" s="37"/>
      <c r="H3" s="38" t="s">
        <v>41</v>
      </c>
      <c r="I3" s="38"/>
      <c r="J3" s="38" t="s">
        <v>27</v>
      </c>
      <c r="K3" s="38"/>
      <c r="L3" s="38"/>
      <c r="M3" s="38"/>
      <c r="N3" s="38"/>
      <c r="O3" s="38"/>
      <c r="P3" s="38"/>
      <c r="Q3" s="38"/>
      <c r="R3" s="39" t="s">
        <v>29</v>
      </c>
    </row>
    <row r="4" spans="1:18" ht="18" x14ac:dyDescent="0.2">
      <c r="A4" s="33"/>
      <c r="B4" s="33"/>
      <c r="C4" s="38" t="s">
        <v>42</v>
      </c>
      <c r="D4" s="38" t="s">
        <v>43</v>
      </c>
      <c r="E4" s="38"/>
      <c r="F4" s="38"/>
      <c r="G4" s="39"/>
      <c r="H4" s="38" t="s">
        <v>44</v>
      </c>
      <c r="I4" s="38" t="s">
        <v>24</v>
      </c>
      <c r="J4" s="38" t="s">
        <v>22</v>
      </c>
      <c r="K4" s="38" t="s">
        <v>45</v>
      </c>
      <c r="L4" s="38"/>
      <c r="M4" s="38" t="s">
        <v>46</v>
      </c>
      <c r="N4" s="38"/>
      <c r="O4" s="38" t="s">
        <v>47</v>
      </c>
      <c r="P4" s="38" t="s">
        <v>48</v>
      </c>
      <c r="Q4" s="38" t="s">
        <v>49</v>
      </c>
      <c r="R4" s="38" t="s">
        <v>50</v>
      </c>
    </row>
    <row r="5" spans="1:18" ht="18" x14ac:dyDescent="0.2">
      <c r="A5" s="40"/>
      <c r="B5" s="40"/>
      <c r="C5" s="38"/>
      <c r="D5" s="39" t="s">
        <v>51</v>
      </c>
      <c r="E5" s="39" t="s">
        <v>52</v>
      </c>
      <c r="F5" s="41" t="s">
        <v>53</v>
      </c>
      <c r="G5" s="41" t="s">
        <v>19</v>
      </c>
      <c r="H5" s="38"/>
      <c r="I5" s="38"/>
      <c r="J5" s="38"/>
      <c r="K5" s="39" t="s">
        <v>54</v>
      </c>
      <c r="L5" s="39" t="s">
        <v>55</v>
      </c>
      <c r="M5" s="39" t="s">
        <v>56</v>
      </c>
      <c r="N5" s="39" t="s">
        <v>57</v>
      </c>
      <c r="O5" s="38"/>
      <c r="P5" s="38"/>
      <c r="Q5" s="38"/>
      <c r="R5" s="38"/>
    </row>
    <row r="6" spans="1:18" ht="18" x14ac:dyDescent="0.2">
      <c r="A6" s="42">
        <v>1</v>
      </c>
      <c r="B6" s="42" t="s">
        <v>58</v>
      </c>
      <c r="C6" s="39">
        <v>1</v>
      </c>
      <c r="D6" s="42">
        <v>20</v>
      </c>
      <c r="E6" s="42">
        <v>62</v>
      </c>
      <c r="F6" s="42">
        <v>50</v>
      </c>
      <c r="G6" s="42">
        <f>SUM(D6:F6)</f>
        <v>132</v>
      </c>
      <c r="H6" s="39">
        <v>1</v>
      </c>
      <c r="I6" s="39">
        <v>1</v>
      </c>
      <c r="J6" s="43">
        <v>60</v>
      </c>
      <c r="K6" s="43">
        <v>90</v>
      </c>
      <c r="L6" s="43">
        <v>20</v>
      </c>
      <c r="M6" s="43">
        <v>50</v>
      </c>
      <c r="N6" s="43">
        <v>30</v>
      </c>
      <c r="O6" s="44"/>
      <c r="P6" s="44"/>
      <c r="Q6" s="44">
        <v>30</v>
      </c>
      <c r="R6" s="44"/>
    </row>
    <row r="7" spans="1:18" ht="18" x14ac:dyDescent="0.2">
      <c r="A7" s="42">
        <v>2</v>
      </c>
      <c r="B7" s="42" t="s">
        <v>59</v>
      </c>
      <c r="C7" s="39">
        <v>3</v>
      </c>
      <c r="D7" s="42">
        <v>100</v>
      </c>
      <c r="E7" s="42">
        <v>263</v>
      </c>
      <c r="F7" s="42">
        <v>90</v>
      </c>
      <c r="G7" s="42">
        <f t="shared" ref="G7:G14" si="0">SUM(D7:F7)</f>
        <v>453</v>
      </c>
      <c r="H7" s="39">
        <v>3</v>
      </c>
      <c r="I7" s="39">
        <v>3</v>
      </c>
      <c r="J7" s="43">
        <v>320</v>
      </c>
      <c r="K7" s="43">
        <v>150</v>
      </c>
      <c r="L7" s="43">
        <v>50</v>
      </c>
      <c r="M7" s="43">
        <v>70</v>
      </c>
      <c r="N7" s="43">
        <v>200</v>
      </c>
      <c r="O7" s="44"/>
      <c r="P7" s="44"/>
      <c r="Q7" s="44">
        <v>50</v>
      </c>
      <c r="R7" s="44"/>
    </row>
    <row r="8" spans="1:18" ht="18" x14ac:dyDescent="0.2">
      <c r="A8" s="42">
        <v>3</v>
      </c>
      <c r="B8" s="42" t="s">
        <v>60</v>
      </c>
      <c r="C8" s="39">
        <v>2</v>
      </c>
      <c r="D8" s="42">
        <v>20</v>
      </c>
      <c r="E8" s="42">
        <v>51</v>
      </c>
      <c r="F8" s="42">
        <v>20</v>
      </c>
      <c r="G8" s="42">
        <f t="shared" si="0"/>
        <v>91</v>
      </c>
      <c r="H8" s="39">
        <v>2</v>
      </c>
      <c r="I8" s="39">
        <v>2</v>
      </c>
      <c r="J8" s="43">
        <v>45</v>
      </c>
      <c r="K8" s="43">
        <v>25</v>
      </c>
      <c r="L8" s="43">
        <v>20</v>
      </c>
      <c r="M8" s="43">
        <v>40</v>
      </c>
      <c r="N8" s="43">
        <v>20</v>
      </c>
      <c r="O8" s="44"/>
      <c r="P8" s="44"/>
      <c r="Q8" s="44">
        <v>15</v>
      </c>
      <c r="R8" s="44"/>
    </row>
    <row r="9" spans="1:18" ht="18" x14ac:dyDescent="0.2">
      <c r="A9" s="42">
        <v>4</v>
      </c>
      <c r="B9" s="42" t="s">
        <v>61</v>
      </c>
      <c r="C9" s="39">
        <v>0</v>
      </c>
      <c r="D9" s="42">
        <v>2</v>
      </c>
      <c r="E9" s="42">
        <v>20</v>
      </c>
      <c r="F9" s="42">
        <v>7</v>
      </c>
      <c r="G9" s="42">
        <f t="shared" si="0"/>
        <v>29</v>
      </c>
      <c r="H9" s="39">
        <v>0</v>
      </c>
      <c r="I9" s="39">
        <v>0</v>
      </c>
      <c r="J9" s="43">
        <v>10</v>
      </c>
      <c r="K9" s="43">
        <v>10</v>
      </c>
      <c r="L9" s="43">
        <v>3</v>
      </c>
      <c r="M9" s="43">
        <v>2</v>
      </c>
      <c r="N9" s="43">
        <v>5</v>
      </c>
      <c r="O9" s="44"/>
      <c r="P9" s="44"/>
      <c r="Q9" s="44">
        <v>0</v>
      </c>
      <c r="R9" s="44"/>
    </row>
    <row r="10" spans="1:18" ht="18" x14ac:dyDescent="0.2">
      <c r="A10" s="42">
        <v>5</v>
      </c>
      <c r="B10" s="42" t="s">
        <v>62</v>
      </c>
      <c r="C10" s="39">
        <v>0</v>
      </c>
      <c r="D10" s="42">
        <v>2</v>
      </c>
      <c r="E10" s="42">
        <v>20</v>
      </c>
      <c r="F10" s="42">
        <v>5</v>
      </c>
      <c r="G10" s="42">
        <f t="shared" si="0"/>
        <v>27</v>
      </c>
      <c r="H10" s="39">
        <v>0</v>
      </c>
      <c r="I10" s="39">
        <v>0</v>
      </c>
      <c r="J10" s="43">
        <v>12</v>
      </c>
      <c r="K10" s="43">
        <v>10</v>
      </c>
      <c r="L10" s="43">
        <v>5</v>
      </c>
      <c r="M10" s="43">
        <v>10</v>
      </c>
      <c r="N10" s="43">
        <v>7</v>
      </c>
      <c r="O10" s="44"/>
      <c r="P10" s="44"/>
      <c r="Q10" s="44">
        <v>25</v>
      </c>
      <c r="R10" s="44"/>
    </row>
    <row r="11" spans="1:18" ht="18" x14ac:dyDescent="0.2">
      <c r="A11" s="42">
        <v>6</v>
      </c>
      <c r="B11" s="42" t="s">
        <v>63</v>
      </c>
      <c r="C11" s="45">
        <v>10</v>
      </c>
      <c r="D11" s="42">
        <v>60</v>
      </c>
      <c r="E11" s="42">
        <v>80</v>
      </c>
      <c r="F11" s="42">
        <v>50</v>
      </c>
      <c r="G11" s="42">
        <f t="shared" si="0"/>
        <v>190</v>
      </c>
      <c r="H11" s="39">
        <v>10</v>
      </c>
      <c r="I11" s="39">
        <v>10</v>
      </c>
      <c r="J11" s="43">
        <v>100</v>
      </c>
      <c r="K11" s="43">
        <v>10</v>
      </c>
      <c r="L11" s="43">
        <v>20</v>
      </c>
      <c r="M11" s="43">
        <v>50</v>
      </c>
      <c r="N11" s="43">
        <v>40</v>
      </c>
      <c r="O11" s="44"/>
      <c r="P11" s="44"/>
      <c r="Q11" s="44">
        <v>20</v>
      </c>
      <c r="R11" s="44"/>
    </row>
    <row r="12" spans="1:18" ht="18" x14ac:dyDescent="0.2">
      <c r="A12" s="42">
        <v>7</v>
      </c>
      <c r="B12" s="42" t="s">
        <v>64</v>
      </c>
      <c r="C12" s="45">
        <v>5</v>
      </c>
      <c r="D12" s="42">
        <v>24</v>
      </c>
      <c r="E12" s="42">
        <v>25</v>
      </c>
      <c r="F12" s="42">
        <v>11</v>
      </c>
      <c r="G12" s="42">
        <f t="shared" si="0"/>
        <v>60</v>
      </c>
      <c r="H12" s="39">
        <v>5</v>
      </c>
      <c r="I12" s="39">
        <v>5</v>
      </c>
      <c r="J12" s="43">
        <v>30</v>
      </c>
      <c r="K12" s="43">
        <v>45</v>
      </c>
      <c r="L12" s="43">
        <v>30</v>
      </c>
      <c r="M12" s="43">
        <v>20</v>
      </c>
      <c r="N12" s="43">
        <v>20</v>
      </c>
      <c r="O12" s="44"/>
      <c r="P12" s="44"/>
      <c r="Q12" s="44">
        <v>20</v>
      </c>
      <c r="R12" s="44"/>
    </row>
    <row r="13" spans="1:18" ht="18" x14ac:dyDescent="0.2">
      <c r="A13" s="42">
        <v>8</v>
      </c>
      <c r="B13" s="42" t="s">
        <v>65</v>
      </c>
      <c r="C13" s="45">
        <v>20</v>
      </c>
      <c r="D13" s="42">
        <v>351</v>
      </c>
      <c r="E13" s="42">
        <v>200</v>
      </c>
      <c r="F13" s="42">
        <v>100</v>
      </c>
      <c r="G13" s="42">
        <f t="shared" si="0"/>
        <v>651</v>
      </c>
      <c r="H13" s="39">
        <v>20</v>
      </c>
      <c r="I13" s="39">
        <v>20</v>
      </c>
      <c r="J13" s="43">
        <v>350</v>
      </c>
      <c r="K13" s="43">
        <v>500</v>
      </c>
      <c r="L13" s="43">
        <v>200</v>
      </c>
      <c r="M13" s="43">
        <v>400</v>
      </c>
      <c r="N13" s="43">
        <v>200</v>
      </c>
      <c r="O13" s="44"/>
      <c r="P13" s="44"/>
      <c r="Q13" s="44">
        <v>120</v>
      </c>
      <c r="R13" s="44"/>
    </row>
    <row r="14" spans="1:18" ht="18" x14ac:dyDescent="0.2">
      <c r="A14" s="42">
        <v>9</v>
      </c>
      <c r="B14" s="42" t="s">
        <v>66</v>
      </c>
      <c r="C14" s="45"/>
      <c r="D14" s="42"/>
      <c r="E14" s="42"/>
      <c r="F14" s="42"/>
      <c r="G14" s="42">
        <f t="shared" si="0"/>
        <v>0</v>
      </c>
      <c r="H14" s="39"/>
      <c r="I14" s="39"/>
      <c r="J14" s="43"/>
      <c r="K14" s="43"/>
      <c r="L14" s="43"/>
      <c r="M14" s="43"/>
      <c r="N14" s="43"/>
      <c r="O14" s="44"/>
      <c r="P14" s="44"/>
      <c r="Q14" s="44"/>
      <c r="R14" s="44"/>
    </row>
    <row r="15" spans="1:18" ht="18" x14ac:dyDescent="0.2">
      <c r="A15" s="42"/>
      <c r="B15" s="42" t="s">
        <v>19</v>
      </c>
      <c r="C15" s="45">
        <f t="shared" ref="C15:R15" si="1">SUM(C6:C14)</f>
        <v>41</v>
      </c>
      <c r="D15" s="42">
        <f>SUM(D6:D14)</f>
        <v>579</v>
      </c>
      <c r="E15" s="42">
        <f>SUM(E6:E14)</f>
        <v>721</v>
      </c>
      <c r="F15" s="42">
        <f t="shared" si="1"/>
        <v>333</v>
      </c>
      <c r="G15" s="42">
        <f>SUM(G6:G14)</f>
        <v>1633</v>
      </c>
      <c r="H15" s="39">
        <f t="shared" si="1"/>
        <v>41</v>
      </c>
      <c r="I15" s="39">
        <f t="shared" si="1"/>
        <v>41</v>
      </c>
      <c r="J15" s="43">
        <f t="shared" si="1"/>
        <v>927</v>
      </c>
      <c r="K15" s="43">
        <f t="shared" si="1"/>
        <v>840</v>
      </c>
      <c r="L15" s="43">
        <f t="shared" si="1"/>
        <v>348</v>
      </c>
      <c r="M15" s="43">
        <f t="shared" si="1"/>
        <v>642</v>
      </c>
      <c r="N15" s="43">
        <f t="shared" si="1"/>
        <v>522</v>
      </c>
      <c r="O15" s="44">
        <f t="shared" si="1"/>
        <v>0</v>
      </c>
      <c r="P15" s="44">
        <f t="shared" si="1"/>
        <v>0</v>
      </c>
      <c r="Q15" s="44">
        <f t="shared" si="1"/>
        <v>280</v>
      </c>
      <c r="R15" s="44">
        <f t="shared" si="1"/>
        <v>0</v>
      </c>
    </row>
    <row r="16" spans="1:18" ht="18.75" x14ac:dyDescent="0.5">
      <c r="A16" s="44"/>
      <c r="B16" s="44"/>
      <c r="C16" s="44"/>
      <c r="D16" s="44"/>
      <c r="E16" s="44"/>
      <c r="F16" s="44"/>
      <c r="G16" s="44"/>
      <c r="H16" s="46">
        <f>H15/C15*100</f>
        <v>100</v>
      </c>
      <c r="I16" s="46">
        <f>I15/C15*100</f>
        <v>100</v>
      </c>
      <c r="J16" s="47">
        <f>J15/G15*100</f>
        <v>56.766687078995716</v>
      </c>
      <c r="K16" s="47">
        <f>K15/G15*100</f>
        <v>51.439069197795476</v>
      </c>
      <c r="L16" s="47">
        <f>L15/G15*100</f>
        <v>21.310471524800981</v>
      </c>
      <c r="M16" s="47">
        <f>M15/G15*100</f>
        <v>39.314145744029396</v>
      </c>
      <c r="N16" s="47">
        <f>N15/G15*100</f>
        <v>31.965707287201468</v>
      </c>
      <c r="O16" s="48">
        <f>O15/F15*100</f>
        <v>0</v>
      </c>
      <c r="P16" s="49">
        <f>P15/F15*100</f>
        <v>0</v>
      </c>
      <c r="Q16" s="49">
        <f>Q15/F15*100</f>
        <v>84.084084084084083</v>
      </c>
      <c r="R16" s="44"/>
    </row>
    <row r="17" spans="1:18" ht="18" x14ac:dyDescent="0.2">
      <c r="A17" s="50"/>
      <c r="B17" s="50"/>
      <c r="C17" s="50"/>
      <c r="D17" s="50"/>
      <c r="E17" s="50"/>
      <c r="F17" s="50"/>
      <c r="G17" s="50"/>
      <c r="H17" s="50"/>
      <c r="I17" s="50"/>
      <c r="J17" s="49" t="s">
        <v>67</v>
      </c>
      <c r="K17" s="51">
        <f>(N15+M15+L15+K15+J15)/(5*G15)*100</f>
        <v>40.159216166564605</v>
      </c>
      <c r="L17" s="50"/>
      <c r="M17" s="50"/>
      <c r="N17" s="50"/>
      <c r="O17" s="50"/>
      <c r="P17" s="50"/>
      <c r="Q17" s="50"/>
      <c r="R17" s="50"/>
    </row>
  </sheetData>
  <mergeCells count="18">
    <mergeCell ref="Q4:Q5"/>
    <mergeCell ref="R4:R5"/>
    <mergeCell ref="I4:I5"/>
    <mergeCell ref="J4:J5"/>
    <mergeCell ref="K4:L4"/>
    <mergeCell ref="M4:N4"/>
    <mergeCell ref="O4:O5"/>
    <mergeCell ref="P4:P5"/>
    <mergeCell ref="A1:R1"/>
    <mergeCell ref="A2:A5"/>
    <mergeCell ref="B2:B5"/>
    <mergeCell ref="C2:F3"/>
    <mergeCell ref="H2:R2"/>
    <mergeCell ref="H3:I3"/>
    <mergeCell ref="J3:Q3"/>
    <mergeCell ref="C4:C5"/>
    <mergeCell ref="D4:F4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درجه مکانیزاسیون محصولات زراعی</vt:lpstr>
      <vt:lpstr>درجه مکانیزاسیون محصولات باغی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Tarvij-Piran</dc:creator>
  <cp:lastModifiedBy>Tarvij-Piran</cp:lastModifiedBy>
  <dcterms:created xsi:type="dcterms:W3CDTF">2019-08-28T05:32:18Z</dcterms:created>
  <dcterms:modified xsi:type="dcterms:W3CDTF">2019-08-28T05:35:17Z</dcterms:modified>
</cp:coreProperties>
</file>